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 Sohail Hameed\OneDrive\Desktop\Alexa Benson\"/>
    </mc:Choice>
  </mc:AlternateContent>
  <xr:revisionPtr revIDLastSave="0" documentId="13_ncr:1_{6830C299-445B-4222-9565-84C2B447EEF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6" i="1" l="1"/>
  <c r="H33" i="1"/>
  <c r="H12" i="1"/>
  <c r="F12" i="1"/>
  <c r="F36" i="1"/>
  <c r="G36" i="1" s="1"/>
  <c r="F37" i="1"/>
  <c r="G37" i="1" s="1"/>
  <c r="H37" i="1" s="1"/>
  <c r="F29" i="1"/>
  <c r="H29" i="1" s="1"/>
  <c r="F28" i="1"/>
  <c r="H28" i="1" s="1"/>
  <c r="F27" i="1"/>
  <c r="H27" i="1" s="1"/>
  <c r="F26" i="1"/>
  <c r="H26" i="1" s="1"/>
  <c r="F25" i="1"/>
  <c r="H25" i="1" s="1"/>
  <c r="F24" i="1"/>
  <c r="H24" i="1" s="1"/>
  <c r="F23" i="1"/>
  <c r="H23" i="1" s="1"/>
  <c r="F22" i="1"/>
  <c r="H22" i="1" s="1"/>
  <c r="F21" i="1"/>
  <c r="H21" i="1" s="1"/>
  <c r="F20" i="1"/>
  <c r="H20" i="1" s="1"/>
  <c r="F19" i="1"/>
  <c r="H19" i="1" s="1"/>
  <c r="F18" i="1"/>
  <c r="H18" i="1" s="1"/>
  <c r="F17" i="1"/>
  <c r="H17" i="1" s="1"/>
  <c r="F16" i="1"/>
  <c r="H16" i="1" s="1"/>
  <c r="F15" i="1"/>
  <c r="H15" i="1" s="1"/>
  <c r="F14" i="1"/>
  <c r="H14" i="1" s="1"/>
  <c r="F13" i="1"/>
  <c r="H13" i="1" s="1"/>
  <c r="F11" i="1"/>
  <c r="H11" i="1" s="1"/>
  <c r="F10" i="1"/>
  <c r="H10" i="1" s="1"/>
  <c r="F9" i="1"/>
  <c r="H9" i="1" s="1"/>
  <c r="F35" i="1"/>
  <c r="G35" i="1" s="1"/>
  <c r="H35" i="1" s="1"/>
  <c r="F34" i="1"/>
  <c r="F33" i="1"/>
  <c r="G33" i="1" s="1"/>
  <c r="H30" i="1" l="1"/>
  <c r="F38" i="1"/>
  <c r="G34" i="1"/>
  <c r="G38" i="1" l="1"/>
  <c r="G40" i="1" s="1"/>
  <c r="H34" i="1"/>
  <c r="H38" i="1" s="1"/>
  <c r="H40" i="1" s="1"/>
</calcChain>
</file>

<file path=xl/sharedStrings.xml><?xml version="1.0" encoding="utf-8"?>
<sst xmlns="http://schemas.openxmlformats.org/spreadsheetml/2006/main" count="55" uniqueCount="52">
  <si>
    <r>
      <rPr>
        <b/>
        <sz val="8"/>
        <rFont val="Calibri"/>
        <family val="1"/>
      </rPr>
      <t>Particulars</t>
    </r>
  </si>
  <si>
    <r>
      <rPr>
        <b/>
        <sz val="8"/>
        <rFont val="Calibri"/>
        <family val="1"/>
      </rPr>
      <t>Qty</t>
    </r>
  </si>
  <si>
    <r>
      <rPr>
        <b/>
        <sz val="8"/>
        <rFont val="Calibri"/>
        <family val="1"/>
      </rPr>
      <t>Rate</t>
    </r>
  </si>
  <si>
    <r>
      <rPr>
        <b/>
        <sz val="8"/>
        <rFont val="Calibri"/>
        <family val="1"/>
      </rPr>
      <t>Price</t>
    </r>
  </si>
  <si>
    <r>
      <rPr>
        <b/>
        <sz val="8"/>
        <rFont val="Calibri"/>
        <family val="1"/>
      </rPr>
      <t>Total</t>
    </r>
  </si>
  <si>
    <r>
      <rPr>
        <b/>
        <sz val="8"/>
        <rFont val="Calibri"/>
        <family val="1"/>
      </rPr>
      <t>US$</t>
    </r>
  </si>
  <si>
    <r>
      <rPr>
        <b/>
        <sz val="8"/>
        <rFont val="Calibri"/>
        <family val="1"/>
      </rPr>
      <t>a-</t>
    </r>
  </si>
  <si>
    <r>
      <rPr>
        <b/>
        <sz val="8"/>
        <rFont val="Calibri"/>
        <family val="1"/>
      </rPr>
      <t>Medical Instruments</t>
    </r>
  </si>
  <si>
    <r>
      <rPr>
        <sz val="8"/>
        <rFont val="Calibri"/>
        <family val="1"/>
      </rPr>
      <t>Stethoscopes</t>
    </r>
  </si>
  <si>
    <r>
      <rPr>
        <sz val="8"/>
        <rFont val="Calibri"/>
        <family val="1"/>
      </rPr>
      <t>B.P Apparatus - Mercurial NSL-101</t>
    </r>
  </si>
  <si>
    <r>
      <rPr>
        <sz val="8"/>
        <rFont val="Calibri"/>
        <family val="1"/>
      </rPr>
      <t>ECG Machine -KENZ 306</t>
    </r>
  </si>
  <si>
    <r>
      <rPr>
        <sz val="8"/>
        <rFont val="Calibri"/>
        <family val="1"/>
      </rPr>
      <t>Thermometers</t>
    </r>
  </si>
  <si>
    <r>
      <rPr>
        <sz val="8"/>
        <rFont val="Calibri"/>
        <family val="1"/>
      </rPr>
      <t>Leasor Thermometers</t>
    </r>
  </si>
  <si>
    <r>
      <rPr>
        <sz val="8"/>
        <rFont val="Calibri"/>
        <family val="1"/>
      </rPr>
      <t>Examination Couch Bed</t>
    </r>
  </si>
  <si>
    <r>
      <rPr>
        <sz val="8"/>
        <rFont val="Calibri"/>
        <family val="1"/>
      </rPr>
      <t>Skelton Life size 170 CMS tall</t>
    </r>
  </si>
  <si>
    <r>
      <rPr>
        <sz val="8"/>
        <rFont val="Calibri"/>
        <family val="1"/>
      </rPr>
      <t>Female Nursing Dummy with Baby</t>
    </r>
  </si>
  <si>
    <r>
      <rPr>
        <sz val="8"/>
        <rFont val="Calibri"/>
        <family val="1"/>
      </rPr>
      <t>Patient Screen 4 Fold Stand</t>
    </r>
  </si>
  <si>
    <r>
      <rPr>
        <sz val="8"/>
        <rFont val="Calibri"/>
        <family val="1"/>
      </rPr>
      <t>I.V Stand (Five legs fold)</t>
    </r>
  </si>
  <si>
    <r>
      <rPr>
        <sz val="8"/>
        <rFont val="Calibri"/>
        <family val="1"/>
      </rPr>
      <t>Medicine &amp; Instrument Trolly</t>
    </r>
  </si>
  <si>
    <r>
      <rPr>
        <sz val="8"/>
        <rFont val="Calibri"/>
        <family val="1"/>
      </rPr>
      <t>Weight &amp; Hight Scale ZT-160 NSL</t>
    </r>
  </si>
  <si>
    <r>
      <rPr>
        <sz val="8"/>
        <rFont val="Calibri"/>
        <family val="1"/>
      </rPr>
      <t>Glucometers (Accu Chek)</t>
    </r>
  </si>
  <si>
    <r>
      <rPr>
        <sz val="8"/>
        <rFont val="Calibri"/>
        <family val="1"/>
      </rPr>
      <t>T. Tube</t>
    </r>
  </si>
  <si>
    <r>
      <rPr>
        <sz val="8"/>
        <rFont val="Calibri"/>
        <family val="1"/>
      </rPr>
      <t>Challa</t>
    </r>
  </si>
  <si>
    <r>
      <rPr>
        <sz val="8"/>
        <rFont val="Calibri"/>
        <family val="1"/>
      </rPr>
      <t>Tablets &amp; Injections</t>
    </r>
  </si>
  <si>
    <r>
      <rPr>
        <sz val="8"/>
        <rFont val="Calibri"/>
        <family val="1"/>
      </rPr>
      <t>DNC Set 50 PCS</t>
    </r>
  </si>
  <si>
    <r>
      <rPr>
        <sz val="8"/>
        <rFont val="Calibri"/>
        <family val="1"/>
      </rPr>
      <t>Speclum/ Duck Bin Speclum</t>
    </r>
  </si>
  <si>
    <r>
      <rPr>
        <sz val="8"/>
        <rFont val="Calibri"/>
        <family val="1"/>
      </rPr>
      <t>SVD Set</t>
    </r>
  </si>
  <si>
    <r>
      <rPr>
        <sz val="8"/>
        <rFont val="Calibri"/>
        <family val="1"/>
      </rPr>
      <t>Kidny Tray Steel 12''</t>
    </r>
  </si>
  <si>
    <r>
      <rPr>
        <sz val="8"/>
        <rFont val="Calibri"/>
        <family val="1"/>
      </rPr>
      <t>Fitoscope 97201-NSL</t>
    </r>
  </si>
  <si>
    <r>
      <rPr>
        <b/>
        <sz val="8"/>
        <rFont val="Calibri"/>
        <family val="1"/>
      </rPr>
      <t>TOTAL - a</t>
    </r>
  </si>
  <si>
    <r>
      <rPr>
        <b/>
        <sz val="8"/>
        <rFont val="Calibri"/>
        <family val="1"/>
      </rPr>
      <t>No.</t>
    </r>
  </si>
  <si>
    <r>
      <rPr>
        <b/>
        <sz val="8"/>
        <rFont val="Calibri"/>
        <family val="1"/>
      </rPr>
      <t>Month</t>
    </r>
  </si>
  <si>
    <r>
      <rPr>
        <b/>
        <sz val="8"/>
        <rFont val="Calibri"/>
        <family val="1"/>
      </rPr>
      <t>Year     2023</t>
    </r>
  </si>
  <si>
    <r>
      <rPr>
        <b/>
        <sz val="8"/>
        <rFont val="Calibri"/>
        <family val="1"/>
      </rPr>
      <t>b-</t>
    </r>
  </si>
  <si>
    <r>
      <rPr>
        <b/>
        <sz val="8"/>
        <rFont val="Calibri"/>
        <family val="1"/>
      </rPr>
      <t>Administrative Cost</t>
    </r>
  </si>
  <si>
    <r>
      <rPr>
        <sz val="8"/>
        <rFont val="Calibri"/>
        <family val="1"/>
      </rPr>
      <t>Admin Staff</t>
    </r>
  </si>
  <si>
    <r>
      <rPr>
        <sz val="8"/>
        <rFont val="Calibri"/>
        <family val="1"/>
      </rPr>
      <t>Maid</t>
    </r>
  </si>
  <si>
    <r>
      <rPr>
        <sz val="8"/>
        <rFont val="Calibri"/>
        <family val="1"/>
      </rPr>
      <t>Office Boy</t>
    </r>
  </si>
  <si>
    <r>
      <rPr>
        <u/>
        <sz val="8"/>
        <rFont val="Calibri"/>
        <family val="1"/>
      </rPr>
      <t> Security Guard                                          </t>
    </r>
  </si>
  <si>
    <r>
      <rPr>
        <b/>
        <sz val="8"/>
        <rFont val="Calibri"/>
        <family val="1"/>
      </rPr>
      <t>TOTAL - b</t>
    </r>
  </si>
  <si>
    <r>
      <rPr>
        <b/>
        <sz val="8"/>
        <rFont val="Calibri"/>
        <family val="1"/>
      </rPr>
      <t>REQUIRED AMOUNT</t>
    </r>
  </si>
  <si>
    <r>
      <rPr>
        <b/>
        <sz val="8"/>
        <rFont val="Calibri"/>
        <family val="1"/>
      </rPr>
      <t>Grand Total (a+b)</t>
    </r>
  </si>
  <si>
    <t xml:space="preserve">Training Personal </t>
  </si>
  <si>
    <t xml:space="preserve">Budget For Midwifery Training Centre </t>
  </si>
  <si>
    <t>By Education And Life Foundation</t>
  </si>
  <si>
    <t>Submitted To Women &amp; Girls First Organization</t>
  </si>
  <si>
    <t xml:space="preserve">Note: </t>
  </si>
  <si>
    <t xml:space="preserve">Education And Life Foundation will provide books, stationery, computer lab, plus It will </t>
  </si>
  <si>
    <t xml:space="preserve">provide building and electricity for the Midwifery Training Centre. </t>
  </si>
  <si>
    <t xml:space="preserve">We have mentioned the minimum quantity of equipment, to be used by 100 students.   </t>
  </si>
  <si>
    <t xml:space="preserve">Depending upon your budget you may increase the quantity of the equipment, it will be   </t>
  </si>
  <si>
    <t xml:space="preserve">automatically added in the overall budget.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</si>
</sst>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$#,##0"/>
  </numFmts>
  <fonts count="13" x14ac:knownFonts="1">
    <font>
      <sz val="10"/>
      <color rgb="FF000000"/>
      <name val="Times New Roman"/>
      <charset val="204"/>
    </font>
    <font>
      <b/>
      <sz val="8"/>
      <name val="Calibri"/>
    </font>
    <font>
      <b/>
      <sz val="8"/>
      <color rgb="FF000000"/>
      <name val="Calibri"/>
      <family val="2"/>
    </font>
    <font>
      <sz val="8"/>
      <name val="Calibri"/>
    </font>
    <font>
      <sz val="8"/>
      <color rgb="FF000000"/>
      <name val="Calibri"/>
      <family val="2"/>
    </font>
    <font>
      <b/>
      <sz val="8"/>
      <name val="Calibri"/>
      <family val="1"/>
    </font>
    <font>
      <sz val="8"/>
      <name val="Calibri"/>
      <family val="1"/>
    </font>
    <font>
      <u/>
      <sz val="8"/>
      <name val="Calibri"/>
      <family val="1"/>
    </font>
    <font>
      <sz val="10"/>
      <color rgb="FF000000"/>
      <name val="Times New Roman"/>
      <family val="1"/>
    </font>
    <font>
      <sz val="11"/>
      <color rgb="FF000000"/>
      <name val="Calibri"/>
      <family val="2"/>
    </font>
    <font>
      <b/>
      <sz val="12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4D69B"/>
      </patternFill>
    </fill>
    <fill>
      <patternFill patternType="solid">
        <fgColor rgb="FFC0504D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Fill="1" applyBorder="1" applyAlignment="1">
      <alignment horizontal="left" vertical="top"/>
    </xf>
    <xf numFmtId="1" fontId="2" fillId="2" borderId="1" xfId="0" applyNumberFormat="1" applyFont="1" applyFill="1" applyBorder="1" applyAlignment="1">
      <alignment horizontal="left" vertical="top" shrinkToFit="1"/>
    </xf>
    <xf numFmtId="0" fontId="0" fillId="2" borderId="1" xfId="0" applyFill="1" applyBorder="1" applyAlignment="1">
      <alignment horizontal="left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 indent="1"/>
    </xf>
    <xf numFmtId="0" fontId="1" fillId="2" borderId="1" xfId="0" applyFont="1" applyFill="1" applyBorder="1" applyAlignment="1">
      <alignment horizontal="left" vertical="top" wrapText="1" indent="2"/>
    </xf>
    <xf numFmtId="0" fontId="1" fillId="2" borderId="1" xfId="0" applyFont="1" applyFill="1" applyBorder="1" applyAlignment="1">
      <alignment horizontal="center" vertical="top" wrapText="1"/>
    </xf>
    <xf numFmtId="0" fontId="0" fillId="0" borderId="2" xfId="0" applyFill="1" applyBorder="1" applyAlignment="1">
      <alignment horizontal="left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wrapText="1"/>
    </xf>
    <xf numFmtId="0" fontId="3" fillId="0" borderId="0" xfId="0" applyFont="1" applyFill="1" applyBorder="1" applyAlignment="1">
      <alignment horizontal="left" vertical="top" wrapText="1"/>
    </xf>
    <xf numFmtId="1" fontId="4" fillId="0" borderId="0" xfId="0" applyNumberFormat="1" applyFont="1" applyFill="1" applyBorder="1" applyAlignment="1">
      <alignment horizontal="right" vertical="top" shrinkToFit="1"/>
    </xf>
    <xf numFmtId="3" fontId="4" fillId="0" borderId="0" xfId="0" applyNumberFormat="1" applyFont="1" applyFill="1" applyBorder="1" applyAlignment="1">
      <alignment horizontal="right" vertical="top" shrinkToFit="1"/>
    </xf>
    <xf numFmtId="3" fontId="4" fillId="0" borderId="0" xfId="0" applyNumberFormat="1" applyFont="1" applyFill="1" applyBorder="1" applyAlignment="1">
      <alignment horizontal="left" vertical="top" shrinkToFit="1"/>
    </xf>
    <xf numFmtId="3" fontId="4" fillId="0" borderId="0" xfId="0" applyNumberFormat="1" applyFont="1" applyFill="1" applyBorder="1" applyAlignment="1">
      <alignment horizontal="left" vertical="top" indent="2" shrinkToFit="1"/>
    </xf>
    <xf numFmtId="2" fontId="4" fillId="0" borderId="0" xfId="0" applyNumberFormat="1" applyFont="1" applyFill="1" applyBorder="1" applyAlignment="1">
      <alignment horizontal="right" vertical="top" shrinkToFit="1"/>
    </xf>
    <xf numFmtId="3" fontId="4" fillId="0" borderId="0" xfId="0" applyNumberFormat="1" applyFont="1" applyFill="1" applyBorder="1" applyAlignment="1">
      <alignment horizontal="left" vertical="top" indent="1" shrinkToFit="1"/>
    </xf>
    <xf numFmtId="4" fontId="4" fillId="0" borderId="0" xfId="0" applyNumberFormat="1" applyFont="1" applyFill="1" applyBorder="1" applyAlignment="1">
      <alignment horizontal="left" vertical="top" indent="2" shrinkToFit="1"/>
    </xf>
    <xf numFmtId="0" fontId="3" fillId="0" borderId="3" xfId="0" applyFont="1" applyFill="1" applyBorder="1" applyAlignment="1">
      <alignment horizontal="left" vertical="top" wrapText="1"/>
    </xf>
    <xf numFmtId="0" fontId="0" fillId="0" borderId="3" xfId="0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right" vertical="top" wrapText="1"/>
    </xf>
    <xf numFmtId="0" fontId="0" fillId="0" borderId="4" xfId="0" applyFill="1" applyBorder="1" applyAlignment="1">
      <alignment horizontal="left" vertical="center" wrapText="1"/>
    </xf>
    <xf numFmtId="3" fontId="2" fillId="0" borderId="4" xfId="0" applyNumberFormat="1" applyFont="1" applyFill="1" applyBorder="1" applyAlignment="1">
      <alignment horizontal="left" vertical="top" indent="1" shrinkToFit="1"/>
    </xf>
    <xf numFmtId="164" fontId="2" fillId="0" borderId="4" xfId="0" applyNumberFormat="1" applyFont="1" applyFill="1" applyBorder="1" applyAlignment="1">
      <alignment horizontal="right" vertical="top" shrinkToFit="1"/>
    </xf>
    <xf numFmtId="0" fontId="0" fillId="2" borderId="1" xfId="0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right" vertical="top" wrapText="1"/>
    </xf>
    <xf numFmtId="0" fontId="1" fillId="0" borderId="0" xfId="0" applyFont="1" applyFill="1" applyBorder="1" applyAlignment="1">
      <alignment horizontal="right" vertical="top" wrapText="1"/>
    </xf>
    <xf numFmtId="3" fontId="2" fillId="0" borderId="3" xfId="0" applyNumberFormat="1" applyFont="1" applyFill="1" applyBorder="1" applyAlignment="1">
      <alignment horizontal="left" vertical="top" shrinkToFit="1"/>
    </xf>
    <xf numFmtId="3" fontId="2" fillId="0" borderId="3" xfId="0" applyNumberFormat="1" applyFont="1" applyFill="1" applyBorder="1" applyAlignment="1">
      <alignment horizontal="left" vertical="top" indent="1" shrinkToFit="1"/>
    </xf>
    <xf numFmtId="164" fontId="2" fillId="0" borderId="3" xfId="0" applyNumberFormat="1" applyFont="1" applyFill="1" applyBorder="1" applyAlignment="1">
      <alignment horizontal="left" vertical="top" indent="2" shrinkToFit="1"/>
    </xf>
    <xf numFmtId="0" fontId="0" fillId="0" borderId="4" xfId="0" applyFill="1" applyBorder="1" applyAlignment="1">
      <alignment horizontal="left" wrapText="1"/>
    </xf>
    <xf numFmtId="0" fontId="1" fillId="3" borderId="0" xfId="0" applyFont="1" applyFill="1" applyBorder="1" applyAlignment="1">
      <alignment horizontal="left" vertical="top" wrapText="1"/>
    </xf>
    <xf numFmtId="0" fontId="0" fillId="3" borderId="0" xfId="0" applyFill="1" applyBorder="1" applyAlignment="1">
      <alignment horizontal="left" wrapText="1"/>
    </xf>
    <xf numFmtId="3" fontId="2" fillId="3" borderId="4" xfId="0" applyNumberFormat="1" applyFont="1" applyFill="1" applyBorder="1" applyAlignment="1">
      <alignment horizontal="left" vertical="top" indent="1" shrinkToFit="1"/>
    </xf>
    <xf numFmtId="0" fontId="3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left" vertical="top" wrapText="1"/>
    </xf>
    <xf numFmtId="3" fontId="2" fillId="0" borderId="0" xfId="0" applyNumberFormat="1" applyFont="1" applyFill="1" applyBorder="1" applyAlignment="1">
      <alignment horizontal="left" vertical="top" indent="2" shrinkToFit="1"/>
    </xf>
    <xf numFmtId="164" fontId="2" fillId="0" borderId="0" xfId="0" applyNumberFormat="1" applyFont="1" applyFill="1" applyBorder="1" applyAlignment="1">
      <alignment horizontal="right" vertical="top" shrinkToFit="1"/>
    </xf>
    <xf numFmtId="0" fontId="8" fillId="0" borderId="0" xfId="0" applyFont="1" applyFill="1" applyBorder="1" applyAlignment="1">
      <alignment horizontal="left" vertical="top"/>
    </xf>
    <xf numFmtId="1" fontId="4" fillId="0" borderId="0" xfId="0" applyNumberFormat="1" applyFont="1" applyFill="1" applyBorder="1" applyAlignment="1">
      <alignment horizontal="center" vertical="top" shrinkToFit="1"/>
    </xf>
    <xf numFmtId="0" fontId="9" fillId="0" borderId="0" xfId="0" applyFont="1" applyFill="1" applyBorder="1" applyAlignment="1">
      <alignment horizontal="left" vertical="top"/>
    </xf>
    <xf numFmtId="0" fontId="11" fillId="0" borderId="0" xfId="0" applyFont="1" applyFill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/>
    </xf>
    <xf numFmtId="1" fontId="4" fillId="0" borderId="0" xfId="0" applyNumberFormat="1" applyFont="1" applyFill="1" applyBorder="1" applyAlignment="1">
      <alignment horizontal="left" vertical="top" shrinkToFit="1"/>
    </xf>
    <xf numFmtId="3" fontId="4" fillId="0" borderId="3" xfId="0" applyNumberFormat="1" applyFont="1" applyFill="1" applyBorder="1" applyAlignment="1">
      <alignment horizontal="left" vertical="top" shrinkToFit="1"/>
    </xf>
    <xf numFmtId="1" fontId="4" fillId="0" borderId="3" xfId="0" applyNumberFormat="1" applyFont="1" applyFill="1" applyBorder="1" applyAlignment="1">
      <alignment horizontal="center" vertical="top" shrinkToFit="1"/>
    </xf>
    <xf numFmtId="2" fontId="4" fillId="0" borderId="0" xfId="0" applyNumberFormat="1" applyFont="1" applyFill="1" applyBorder="1" applyAlignment="1">
      <alignment horizontal="left" vertical="top" shrinkToFit="1"/>
    </xf>
    <xf numFmtId="0" fontId="10" fillId="0" borderId="0" xfId="0" applyFont="1" applyFill="1" applyBorder="1" applyAlignment="1">
      <alignment horizontal="center" vertical="top"/>
    </xf>
    <xf numFmtId="0" fontId="1" fillId="3" borderId="0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29</xdr:row>
      <xdr:rowOff>167639</xdr:rowOff>
    </xdr:from>
    <xdr:ext cx="4220845" cy="17145"/>
    <xdr:sp macro="" textlink="">
      <xdr:nv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0"/>
          <a:ext cx="4220845" cy="17145"/>
        </a:xfrm>
        <a:custGeom>
          <a:avLst/>
          <a:gdLst/>
          <a:ahLst/>
          <a:cxnLst/>
          <a:rect l="0" t="0" r="0" b="0"/>
          <a:pathLst>
            <a:path w="4220845" h="17145">
              <a:moveTo>
                <a:pt x="3586861" y="0"/>
              </a:moveTo>
              <a:lnTo>
                <a:pt x="0" y="0"/>
              </a:lnTo>
              <a:lnTo>
                <a:pt x="0" y="16764"/>
              </a:lnTo>
              <a:lnTo>
                <a:pt x="3586861" y="16764"/>
              </a:lnTo>
              <a:lnTo>
                <a:pt x="3586861" y="0"/>
              </a:lnTo>
              <a:close/>
            </a:path>
            <a:path w="4220845" h="17145">
              <a:moveTo>
                <a:pt x="4220845" y="0"/>
              </a:moveTo>
              <a:lnTo>
                <a:pt x="3623437" y="0"/>
              </a:lnTo>
              <a:lnTo>
                <a:pt x="3623437" y="16764"/>
              </a:lnTo>
              <a:lnTo>
                <a:pt x="4220845" y="16764"/>
              </a:lnTo>
              <a:lnTo>
                <a:pt x="422084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2</xdr:col>
      <xdr:colOff>0</xdr:colOff>
      <xdr:row>37</xdr:row>
      <xdr:rowOff>137731</xdr:rowOff>
    </xdr:from>
    <xdr:ext cx="1605280" cy="1714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0"/>
          <a:ext cx="1605280" cy="17145"/>
        </a:xfrm>
        <a:custGeom>
          <a:avLst/>
          <a:gdLst/>
          <a:ahLst/>
          <a:cxnLst/>
          <a:rect l="0" t="0" r="0" b="0"/>
          <a:pathLst>
            <a:path w="1605280" h="17145">
              <a:moveTo>
                <a:pt x="1605026" y="0"/>
              </a:moveTo>
              <a:lnTo>
                <a:pt x="0" y="0"/>
              </a:lnTo>
              <a:lnTo>
                <a:pt x="0" y="16764"/>
              </a:lnTo>
              <a:lnTo>
                <a:pt x="1605026" y="16764"/>
              </a:lnTo>
              <a:lnTo>
                <a:pt x="1605026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52"/>
  <sheetViews>
    <sheetView tabSelected="1" topLeftCell="A33" zoomScale="148" zoomScaleNormal="148" workbookViewId="0">
      <selection activeCell="L33" sqref="L33"/>
    </sheetView>
  </sheetViews>
  <sheetFormatPr defaultRowHeight="12.75" x14ac:dyDescent="0.2"/>
  <cols>
    <col min="1" max="1" width="2.6640625" customWidth="1"/>
    <col min="2" max="2" width="3.1640625" customWidth="1"/>
    <col min="3" max="3" width="29.5" customWidth="1"/>
    <col min="4" max="4" width="8.1640625" customWidth="1"/>
    <col min="5" max="5" width="11" customWidth="1"/>
    <col min="6" max="6" width="10.83203125" customWidth="1"/>
    <col min="7" max="7" width="11.1640625" customWidth="1"/>
    <col min="8" max="8" width="11.33203125" customWidth="1"/>
    <col min="9" max="9" width="0.83203125" customWidth="1"/>
    <col min="10" max="10" width="24.6640625" customWidth="1"/>
    <col min="12" max="12" width="37.6640625" customWidth="1"/>
    <col min="13" max="13" width="16" customWidth="1"/>
    <col min="14" max="14" width="26.5" customWidth="1"/>
    <col min="15" max="15" width="27.1640625" customWidth="1"/>
  </cols>
  <sheetData>
    <row r="2" spans="1:10" ht="15.75" x14ac:dyDescent="0.2">
      <c r="A2" s="48" t="s">
        <v>43</v>
      </c>
      <c r="B2" s="48"/>
      <c r="C2" s="48"/>
      <c r="D2" s="48"/>
      <c r="E2" s="48"/>
      <c r="F2" s="48"/>
      <c r="G2" s="48"/>
      <c r="H2" s="48"/>
    </row>
    <row r="3" spans="1:10" ht="15.75" x14ac:dyDescent="0.2">
      <c r="A3" s="48" t="s">
        <v>45</v>
      </c>
      <c r="B3" s="48"/>
      <c r="C3" s="48"/>
      <c r="D3" s="48"/>
      <c r="E3" s="48"/>
      <c r="F3" s="48"/>
      <c r="G3" s="48"/>
      <c r="H3" s="48"/>
      <c r="J3" s="41"/>
    </row>
    <row r="4" spans="1:10" ht="15.75" x14ac:dyDescent="0.2">
      <c r="A4" s="48" t="s">
        <v>44</v>
      </c>
      <c r="B4" s="48"/>
      <c r="C4" s="48"/>
      <c r="D4" s="48"/>
      <c r="E4" s="48"/>
      <c r="F4" s="48"/>
      <c r="G4" s="48"/>
      <c r="H4" s="48"/>
    </row>
    <row r="7" spans="1:10" x14ac:dyDescent="0.2">
      <c r="A7" s="1">
        <v>1</v>
      </c>
      <c r="B7" s="2"/>
      <c r="C7" s="3" t="s">
        <v>0</v>
      </c>
      <c r="D7" s="4" t="s">
        <v>1</v>
      </c>
      <c r="E7" s="4" t="s">
        <v>2</v>
      </c>
      <c r="F7" s="4" t="s">
        <v>3</v>
      </c>
      <c r="G7" s="5" t="s">
        <v>4</v>
      </c>
      <c r="H7" s="6" t="s">
        <v>5</v>
      </c>
    </row>
    <row r="8" spans="1:10" ht="12" customHeight="1" x14ac:dyDescent="0.2">
      <c r="A8" s="7"/>
      <c r="B8" s="8" t="s">
        <v>6</v>
      </c>
      <c r="C8" s="9" t="s">
        <v>7</v>
      </c>
      <c r="D8" s="7"/>
      <c r="E8" s="7"/>
      <c r="F8" s="7"/>
      <c r="G8" s="7"/>
      <c r="H8" s="7"/>
    </row>
    <row r="9" spans="1:10" ht="13.5" customHeight="1" x14ac:dyDescent="0.2">
      <c r="A9" s="10"/>
      <c r="B9" s="10"/>
      <c r="C9" s="11" t="s">
        <v>8</v>
      </c>
      <c r="D9" s="40">
        <v>20</v>
      </c>
      <c r="E9" s="14">
        <v>5800</v>
      </c>
      <c r="F9" s="14">
        <f>SUM(D9*E9)</f>
        <v>116000</v>
      </c>
      <c r="G9" s="14">
        <v>116000</v>
      </c>
      <c r="H9" s="47">
        <f>SUM(F9/224.33)</f>
        <v>517.09535059956306</v>
      </c>
    </row>
    <row r="10" spans="1:10" ht="14.1" customHeight="1" x14ac:dyDescent="0.2">
      <c r="A10" s="10"/>
      <c r="B10" s="10"/>
      <c r="C10" s="11" t="s">
        <v>9</v>
      </c>
      <c r="D10" s="40">
        <v>5</v>
      </c>
      <c r="E10" s="14">
        <v>8000</v>
      </c>
      <c r="F10" s="14">
        <f t="shared" ref="F10:F29" si="0">SUM(D10*E10)</f>
        <v>40000</v>
      </c>
      <c r="G10" s="14">
        <v>40000</v>
      </c>
      <c r="H10" s="47">
        <f t="shared" ref="H10:H28" si="1">SUM(F10/224.33)</f>
        <v>178.30874158605624</v>
      </c>
    </row>
    <row r="11" spans="1:10" ht="14.45" customHeight="1" x14ac:dyDescent="0.2">
      <c r="A11" s="10"/>
      <c r="B11" s="10"/>
      <c r="C11" s="11" t="s">
        <v>10</v>
      </c>
      <c r="D11" s="40">
        <v>2</v>
      </c>
      <c r="E11" s="14">
        <v>195000</v>
      </c>
      <c r="F11" s="14">
        <f t="shared" si="0"/>
        <v>390000</v>
      </c>
      <c r="G11" s="14">
        <v>390000</v>
      </c>
      <c r="H11" s="47">
        <f t="shared" si="1"/>
        <v>1738.5102304640484</v>
      </c>
    </row>
    <row r="12" spans="1:10" ht="14.45" customHeight="1" x14ac:dyDescent="0.2">
      <c r="A12" s="10"/>
      <c r="B12" s="10"/>
      <c r="C12" s="11" t="s">
        <v>11</v>
      </c>
      <c r="D12" s="40">
        <v>22</v>
      </c>
      <c r="E12" s="44">
        <v>150</v>
      </c>
      <c r="F12" s="14">
        <f>SUM(D12*E12)</f>
        <v>3300</v>
      </c>
      <c r="G12" s="14">
        <v>3000</v>
      </c>
      <c r="H12" s="47">
        <f>SUM(F12/224.33)</f>
        <v>14.710471180849641</v>
      </c>
    </row>
    <row r="13" spans="1:10" ht="13.7" customHeight="1" x14ac:dyDescent="0.2">
      <c r="A13" s="10"/>
      <c r="B13" s="10"/>
      <c r="C13" s="11" t="s">
        <v>12</v>
      </c>
      <c r="D13" s="40">
        <v>4</v>
      </c>
      <c r="E13" s="14">
        <v>6000</v>
      </c>
      <c r="F13" s="14">
        <f t="shared" si="0"/>
        <v>24000</v>
      </c>
      <c r="G13" s="14">
        <v>24000</v>
      </c>
      <c r="H13" s="47">
        <f t="shared" si="1"/>
        <v>106.98524495163375</v>
      </c>
    </row>
    <row r="14" spans="1:10" ht="14.45" customHeight="1" x14ac:dyDescent="0.2">
      <c r="A14" s="10"/>
      <c r="B14" s="10"/>
      <c r="C14" s="11" t="s">
        <v>13</v>
      </c>
      <c r="D14" s="40">
        <v>1</v>
      </c>
      <c r="E14" s="14">
        <v>52000</v>
      </c>
      <c r="F14" s="14">
        <f t="shared" si="0"/>
        <v>52000</v>
      </c>
      <c r="G14" s="14">
        <v>52000</v>
      </c>
      <c r="H14" s="47">
        <f t="shared" si="1"/>
        <v>231.80136406187313</v>
      </c>
    </row>
    <row r="15" spans="1:10" ht="13.7" customHeight="1" x14ac:dyDescent="0.2">
      <c r="A15" s="10"/>
      <c r="B15" s="10"/>
      <c r="C15" s="11" t="s">
        <v>14</v>
      </c>
      <c r="D15" s="40">
        <v>1</v>
      </c>
      <c r="E15" s="14">
        <v>40500</v>
      </c>
      <c r="F15" s="14">
        <f t="shared" si="0"/>
        <v>40500</v>
      </c>
      <c r="G15" s="14">
        <v>40500</v>
      </c>
      <c r="H15" s="47">
        <f t="shared" si="1"/>
        <v>180.53760085588195</v>
      </c>
    </row>
    <row r="16" spans="1:10" ht="13.7" customHeight="1" x14ac:dyDescent="0.2">
      <c r="A16" s="10"/>
      <c r="B16" s="10"/>
      <c r="C16" s="11" t="s">
        <v>15</v>
      </c>
      <c r="D16" s="40">
        <v>1</v>
      </c>
      <c r="E16" s="14">
        <v>110000</v>
      </c>
      <c r="F16" s="14">
        <f t="shared" si="0"/>
        <v>110000</v>
      </c>
      <c r="G16" s="14">
        <v>110000</v>
      </c>
      <c r="H16" s="47">
        <f t="shared" si="1"/>
        <v>490.34903936165466</v>
      </c>
    </row>
    <row r="17" spans="1:8" ht="13.7" customHeight="1" x14ac:dyDescent="0.2">
      <c r="A17" s="10"/>
      <c r="B17" s="10"/>
      <c r="C17" s="11" t="s">
        <v>16</v>
      </c>
      <c r="D17" s="40">
        <v>2</v>
      </c>
      <c r="E17" s="14">
        <v>7500</v>
      </c>
      <c r="F17" s="14">
        <f t="shared" si="0"/>
        <v>15000</v>
      </c>
      <c r="G17" s="14">
        <v>15000</v>
      </c>
      <c r="H17" s="47">
        <f t="shared" si="1"/>
        <v>66.865778094771088</v>
      </c>
    </row>
    <row r="18" spans="1:8" ht="13.7" customHeight="1" x14ac:dyDescent="0.2">
      <c r="A18" s="10"/>
      <c r="B18" s="10"/>
      <c r="C18" s="11" t="s">
        <v>17</v>
      </c>
      <c r="D18" s="40">
        <v>2</v>
      </c>
      <c r="E18" s="14">
        <v>8300</v>
      </c>
      <c r="F18" s="14">
        <f t="shared" si="0"/>
        <v>16600</v>
      </c>
      <c r="G18" s="14">
        <v>16600</v>
      </c>
      <c r="H18" s="47">
        <f t="shared" si="1"/>
        <v>73.998127758213343</v>
      </c>
    </row>
    <row r="19" spans="1:8" ht="13.7" customHeight="1" x14ac:dyDescent="0.2">
      <c r="A19" s="10"/>
      <c r="B19" s="10"/>
      <c r="C19" s="11" t="s">
        <v>18</v>
      </c>
      <c r="D19" s="40">
        <v>2</v>
      </c>
      <c r="E19" s="14">
        <v>48000</v>
      </c>
      <c r="F19" s="14">
        <f t="shared" si="0"/>
        <v>96000</v>
      </c>
      <c r="G19" s="14">
        <v>96000</v>
      </c>
      <c r="H19" s="47">
        <f t="shared" si="1"/>
        <v>427.94097980653498</v>
      </c>
    </row>
    <row r="20" spans="1:8" ht="13.7" customHeight="1" x14ac:dyDescent="0.2">
      <c r="A20" s="10"/>
      <c r="B20" s="10"/>
      <c r="C20" s="11" t="s">
        <v>19</v>
      </c>
      <c r="D20" s="40">
        <v>2</v>
      </c>
      <c r="E20" s="14">
        <v>18500</v>
      </c>
      <c r="F20" s="14">
        <f t="shared" si="0"/>
        <v>37000</v>
      </c>
      <c r="G20" s="14">
        <v>37000</v>
      </c>
      <c r="H20" s="47">
        <f t="shared" si="1"/>
        <v>164.93558596710201</v>
      </c>
    </row>
    <row r="21" spans="1:8" ht="13.7" customHeight="1" x14ac:dyDescent="0.2">
      <c r="A21" s="10"/>
      <c r="B21" s="10"/>
      <c r="C21" s="11" t="s">
        <v>20</v>
      </c>
      <c r="D21" s="40">
        <v>6</v>
      </c>
      <c r="E21" s="14">
        <v>7600</v>
      </c>
      <c r="F21" s="14">
        <f t="shared" si="0"/>
        <v>45600</v>
      </c>
      <c r="G21" s="14">
        <v>45600</v>
      </c>
      <c r="H21" s="47">
        <f t="shared" si="1"/>
        <v>203.27196540810411</v>
      </c>
    </row>
    <row r="22" spans="1:8" ht="13.7" customHeight="1" x14ac:dyDescent="0.2">
      <c r="A22" s="10"/>
      <c r="B22" s="10"/>
      <c r="C22" s="11" t="s">
        <v>21</v>
      </c>
      <c r="D22" s="40">
        <v>6</v>
      </c>
      <c r="E22" s="14">
        <v>2400</v>
      </c>
      <c r="F22" s="14">
        <f t="shared" si="0"/>
        <v>14400</v>
      </c>
      <c r="G22" s="14">
        <v>14400</v>
      </c>
      <c r="H22" s="47">
        <f t="shared" si="1"/>
        <v>64.191146970980242</v>
      </c>
    </row>
    <row r="23" spans="1:8" ht="13.7" customHeight="1" x14ac:dyDescent="0.2">
      <c r="A23" s="10"/>
      <c r="B23" s="10"/>
      <c r="C23" s="11" t="s">
        <v>22</v>
      </c>
      <c r="D23" s="40">
        <v>6</v>
      </c>
      <c r="E23" s="14">
        <v>2500</v>
      </c>
      <c r="F23" s="14">
        <f t="shared" si="0"/>
        <v>15000</v>
      </c>
      <c r="G23" s="14">
        <v>15000</v>
      </c>
      <c r="H23" s="47">
        <f t="shared" si="1"/>
        <v>66.865778094771088</v>
      </c>
    </row>
    <row r="24" spans="1:8" ht="13.7" customHeight="1" x14ac:dyDescent="0.2">
      <c r="A24" s="10"/>
      <c r="B24" s="10"/>
      <c r="C24" s="11" t="s">
        <v>23</v>
      </c>
      <c r="D24" s="40">
        <v>1</v>
      </c>
      <c r="E24" s="14">
        <v>49000</v>
      </c>
      <c r="F24" s="14">
        <f t="shared" si="0"/>
        <v>49000</v>
      </c>
      <c r="G24" s="14">
        <v>49000</v>
      </c>
      <c r="H24" s="47">
        <f t="shared" si="1"/>
        <v>218.4282084429189</v>
      </c>
    </row>
    <row r="25" spans="1:8" ht="13.7" customHeight="1" x14ac:dyDescent="0.2">
      <c r="A25" s="10"/>
      <c r="B25" s="10"/>
      <c r="C25" s="11" t="s">
        <v>24</v>
      </c>
      <c r="D25" s="40">
        <v>2</v>
      </c>
      <c r="E25" s="14">
        <v>55000</v>
      </c>
      <c r="F25" s="14">
        <f t="shared" si="0"/>
        <v>110000</v>
      </c>
      <c r="G25" s="14">
        <v>110000</v>
      </c>
      <c r="H25" s="47">
        <f t="shared" si="1"/>
        <v>490.34903936165466</v>
      </c>
    </row>
    <row r="26" spans="1:8" ht="13.7" customHeight="1" x14ac:dyDescent="0.2">
      <c r="A26" s="10"/>
      <c r="B26" s="10"/>
      <c r="C26" s="11" t="s">
        <v>25</v>
      </c>
      <c r="D26" s="40">
        <v>2</v>
      </c>
      <c r="E26" s="14">
        <v>8000</v>
      </c>
      <c r="F26" s="14">
        <f t="shared" si="0"/>
        <v>16000</v>
      </c>
      <c r="G26" s="14">
        <v>16000</v>
      </c>
      <c r="H26" s="47">
        <f t="shared" si="1"/>
        <v>71.323496634422497</v>
      </c>
    </row>
    <row r="27" spans="1:8" ht="13.7" customHeight="1" x14ac:dyDescent="0.2">
      <c r="A27" s="10"/>
      <c r="B27" s="10"/>
      <c r="C27" s="11" t="s">
        <v>26</v>
      </c>
      <c r="D27" s="40">
        <v>2</v>
      </c>
      <c r="E27" s="14">
        <v>7500</v>
      </c>
      <c r="F27" s="14">
        <f t="shared" si="0"/>
        <v>15000</v>
      </c>
      <c r="G27" s="14">
        <v>15000</v>
      </c>
      <c r="H27" s="47">
        <f t="shared" si="1"/>
        <v>66.865778094771088</v>
      </c>
    </row>
    <row r="28" spans="1:8" ht="13.7" customHeight="1" x14ac:dyDescent="0.2">
      <c r="A28" s="10"/>
      <c r="B28" s="10"/>
      <c r="C28" s="11" t="s">
        <v>27</v>
      </c>
      <c r="D28" s="40">
        <v>6</v>
      </c>
      <c r="E28" s="44">
        <v>650</v>
      </c>
      <c r="F28" s="14">
        <f t="shared" si="0"/>
        <v>3900</v>
      </c>
      <c r="G28" s="14">
        <v>3900</v>
      </c>
      <c r="H28" s="47">
        <f t="shared" si="1"/>
        <v>17.385102304640483</v>
      </c>
    </row>
    <row r="29" spans="1:8" ht="13.7" customHeight="1" x14ac:dyDescent="0.2">
      <c r="A29" s="10"/>
      <c r="B29" s="10"/>
      <c r="C29" s="19" t="s">
        <v>28</v>
      </c>
      <c r="D29" s="46">
        <v>2</v>
      </c>
      <c r="E29" s="45">
        <v>95000</v>
      </c>
      <c r="F29" s="14">
        <f t="shared" si="0"/>
        <v>190000</v>
      </c>
      <c r="G29" s="45">
        <v>190000</v>
      </c>
      <c r="H29" s="47">
        <f>SUM(F29/224.33)</f>
        <v>846.96652253376715</v>
      </c>
    </row>
    <row r="30" spans="1:8" ht="13.7" customHeight="1" x14ac:dyDescent="0.2">
      <c r="A30" s="20"/>
      <c r="B30" s="20"/>
      <c r="C30" s="21" t="s">
        <v>29</v>
      </c>
      <c r="D30" s="22"/>
      <c r="E30" s="22"/>
      <c r="F30" s="22"/>
      <c r="G30" s="23">
        <v>1399000</v>
      </c>
      <c r="H30" s="24">
        <f>SUM(H9:H29)</f>
        <v>6237.6855525342144</v>
      </c>
    </row>
    <row r="31" spans="1:8" ht="13.7" customHeight="1" x14ac:dyDescent="0.2">
      <c r="A31" s="25"/>
      <c r="B31" s="25"/>
      <c r="C31" s="3" t="s">
        <v>0</v>
      </c>
      <c r="D31" s="4" t="s">
        <v>30</v>
      </c>
      <c r="E31" s="26" t="s">
        <v>31</v>
      </c>
      <c r="F31" s="4" t="s">
        <v>4</v>
      </c>
      <c r="G31" s="3" t="s">
        <v>32</v>
      </c>
      <c r="H31" s="6" t="s">
        <v>5</v>
      </c>
    </row>
    <row r="32" spans="1:8" ht="12" customHeight="1" x14ac:dyDescent="0.2">
      <c r="A32" s="7"/>
      <c r="B32" s="8" t="s">
        <v>33</v>
      </c>
      <c r="C32" s="9" t="s">
        <v>34</v>
      </c>
      <c r="D32" s="7"/>
      <c r="E32" s="7"/>
      <c r="F32" s="7"/>
      <c r="G32" s="7"/>
      <c r="H32" s="7"/>
    </row>
    <row r="33" spans="1:17" ht="13.5" customHeight="1" x14ac:dyDescent="0.2">
      <c r="A33" s="10"/>
      <c r="B33" s="10"/>
      <c r="C33" s="11" t="s">
        <v>42</v>
      </c>
      <c r="D33" s="40">
        <v>3</v>
      </c>
      <c r="E33" s="14">
        <v>36000</v>
      </c>
      <c r="F33" s="14">
        <f>SUM(D33*E33)</f>
        <v>108000</v>
      </c>
      <c r="G33" s="17">
        <f>SUM(F33*12)</f>
        <v>1296000</v>
      </c>
      <c r="H33" s="18">
        <f>SUM(G33/224.33)</f>
        <v>5777.2032273882223</v>
      </c>
    </row>
    <row r="34" spans="1:17" ht="14.25" customHeight="1" x14ac:dyDescent="0.2">
      <c r="A34" s="10"/>
      <c r="B34" s="10"/>
      <c r="C34" s="11" t="s">
        <v>35</v>
      </c>
      <c r="D34" s="40">
        <v>2</v>
      </c>
      <c r="E34" s="14">
        <v>30000</v>
      </c>
      <c r="F34" s="14">
        <f t="shared" ref="F34:F35" si="2">SUM(D34*E34)</f>
        <v>60000</v>
      </c>
      <c r="G34" s="17">
        <f t="shared" ref="G34:G37" si="3">SUM(F34*12)</f>
        <v>720000</v>
      </c>
      <c r="H34" s="18">
        <f t="shared" ref="H34:H37" si="4">SUM(G34/224.33)</f>
        <v>3209.5573485490127</v>
      </c>
    </row>
    <row r="35" spans="1:17" ht="14.45" customHeight="1" x14ac:dyDescent="0.2">
      <c r="A35" s="10"/>
      <c r="B35" s="10"/>
      <c r="C35" s="11" t="s">
        <v>36</v>
      </c>
      <c r="D35" s="40">
        <v>1</v>
      </c>
      <c r="E35" s="14">
        <v>20000</v>
      </c>
      <c r="F35" s="14">
        <f t="shared" si="2"/>
        <v>20000</v>
      </c>
      <c r="G35" s="17">
        <f t="shared" si="3"/>
        <v>240000</v>
      </c>
      <c r="H35" s="18">
        <f t="shared" si="4"/>
        <v>1069.8524495163374</v>
      </c>
    </row>
    <row r="36" spans="1:17" ht="14.45" customHeight="1" x14ac:dyDescent="0.2">
      <c r="A36" s="10"/>
      <c r="B36" s="10"/>
      <c r="C36" s="11" t="s">
        <v>37</v>
      </c>
      <c r="D36" s="40">
        <v>1</v>
      </c>
      <c r="E36" s="14">
        <v>20000</v>
      </c>
      <c r="F36" s="14">
        <f>SUM(D36*E36)</f>
        <v>20000</v>
      </c>
      <c r="G36" s="17">
        <f t="shared" si="3"/>
        <v>240000</v>
      </c>
      <c r="H36" s="18">
        <f>SUM(G36/224.33)</f>
        <v>1069.8524495163374</v>
      </c>
    </row>
    <row r="37" spans="1:17" ht="13.7" customHeight="1" x14ac:dyDescent="0.2">
      <c r="A37" s="10"/>
      <c r="B37" s="10"/>
      <c r="C37" s="11" t="s">
        <v>38</v>
      </c>
      <c r="D37" s="40">
        <v>1</v>
      </c>
      <c r="E37" s="14">
        <v>20000</v>
      </c>
      <c r="F37" s="14">
        <f>SUM(D37*E37)</f>
        <v>20000</v>
      </c>
      <c r="G37" s="17">
        <f t="shared" si="3"/>
        <v>240000</v>
      </c>
      <c r="H37" s="18">
        <f t="shared" si="4"/>
        <v>1069.8524495163374</v>
      </c>
    </row>
    <row r="38" spans="1:17" ht="13.7" customHeight="1" x14ac:dyDescent="0.2">
      <c r="A38" s="10"/>
      <c r="B38" s="10"/>
      <c r="C38" s="27" t="s">
        <v>39</v>
      </c>
      <c r="D38" s="10"/>
      <c r="E38" s="10"/>
      <c r="F38" s="28">
        <f>SUM(F33:F37)</f>
        <v>228000</v>
      </c>
      <c r="G38" s="29">
        <f>SUM(G33:G37)</f>
        <v>2736000</v>
      </c>
      <c r="H38" s="30">
        <f>SUM(H33:H37)</f>
        <v>12196.317924486244</v>
      </c>
    </row>
    <row r="39" spans="1:17" ht="13.7" customHeight="1" x14ac:dyDescent="0.2">
      <c r="A39" s="10"/>
      <c r="B39" s="10"/>
      <c r="C39" s="10"/>
      <c r="D39" s="10"/>
      <c r="E39" s="10"/>
      <c r="F39" s="7"/>
      <c r="G39" s="31"/>
      <c r="H39" s="31"/>
    </row>
    <row r="40" spans="1:17" ht="14.85" customHeight="1" x14ac:dyDescent="0.2">
      <c r="A40" s="10"/>
      <c r="B40" s="10"/>
      <c r="C40" s="32" t="s">
        <v>40</v>
      </c>
      <c r="D40" s="49" t="s">
        <v>41</v>
      </c>
      <c r="E40" s="49"/>
      <c r="F40" s="33"/>
      <c r="G40" s="34">
        <f>SUM(G30,G38)</f>
        <v>4135000</v>
      </c>
      <c r="H40" s="34">
        <f>SUM(H30,H38)</f>
        <v>18434.003477020458</v>
      </c>
    </row>
    <row r="41" spans="1:17" ht="12" customHeight="1" x14ac:dyDescent="0.2"/>
    <row r="42" spans="1:17" ht="13.7" customHeight="1" x14ac:dyDescent="0.2">
      <c r="A42" s="16"/>
      <c r="B42" s="42"/>
      <c r="C42" s="43" t="s">
        <v>46</v>
      </c>
      <c r="D42" s="42"/>
      <c r="E42" s="42"/>
      <c r="F42" s="42"/>
      <c r="G42" s="42"/>
      <c r="H42" s="42"/>
    </row>
    <row r="43" spans="1:17" ht="13.7" customHeight="1" x14ac:dyDescent="0.2">
      <c r="A43" s="39"/>
      <c r="B43" s="42"/>
      <c r="C43" s="42"/>
      <c r="D43" s="42"/>
      <c r="E43" s="42"/>
      <c r="F43" s="42"/>
      <c r="G43" s="42"/>
      <c r="H43" s="42"/>
    </row>
    <row r="44" spans="1:17" ht="13.7" customHeight="1" x14ac:dyDescent="0.2">
      <c r="B44" s="42">
        <v>1</v>
      </c>
      <c r="C44" s="42" t="s">
        <v>47</v>
      </c>
      <c r="D44" s="42"/>
      <c r="E44" s="42"/>
      <c r="F44" s="42"/>
      <c r="G44" s="42"/>
      <c r="H44" s="42"/>
      <c r="J44" s="10"/>
      <c r="K44" s="10"/>
      <c r="L44" s="11"/>
      <c r="M44" s="40"/>
      <c r="N44" s="12"/>
      <c r="O44" s="14"/>
      <c r="P44" s="15"/>
      <c r="Q44" s="16"/>
    </row>
    <row r="45" spans="1:17" ht="16.5" customHeight="1" x14ac:dyDescent="0.2">
      <c r="B45" s="42"/>
      <c r="C45" s="42" t="s">
        <v>48</v>
      </c>
      <c r="D45" s="42"/>
      <c r="E45" s="42"/>
      <c r="F45" s="42"/>
      <c r="G45" s="42"/>
      <c r="H45" s="42"/>
      <c r="J45" s="10"/>
      <c r="K45" s="10"/>
      <c r="L45" s="11"/>
      <c r="M45" s="35"/>
      <c r="N45" s="35"/>
      <c r="O45" s="35"/>
      <c r="P45" s="15"/>
      <c r="Q45" s="16"/>
    </row>
    <row r="46" spans="1:17" ht="16.5" customHeight="1" x14ac:dyDescent="0.2">
      <c r="B46" s="42"/>
      <c r="C46" s="42"/>
      <c r="D46" s="42"/>
      <c r="E46" s="42"/>
      <c r="F46" s="42"/>
      <c r="G46" s="42"/>
      <c r="H46" s="42"/>
      <c r="J46" s="10"/>
      <c r="K46" s="10"/>
      <c r="L46" s="11"/>
      <c r="M46" s="35"/>
      <c r="N46" s="35"/>
      <c r="O46" s="35"/>
      <c r="P46" s="15"/>
      <c r="Q46" s="16"/>
    </row>
    <row r="47" spans="1:17" ht="12.95" customHeight="1" x14ac:dyDescent="0.2">
      <c r="B47" s="42">
        <v>2</v>
      </c>
      <c r="C47" s="42" t="s">
        <v>49</v>
      </c>
      <c r="D47" s="42"/>
      <c r="E47" s="42"/>
      <c r="F47" s="42"/>
      <c r="G47" s="42"/>
      <c r="H47" s="42"/>
      <c r="J47" s="10"/>
      <c r="K47" s="10"/>
      <c r="L47" s="11"/>
      <c r="M47" s="40"/>
      <c r="N47" s="12"/>
      <c r="O47" s="17"/>
      <c r="P47" s="13"/>
      <c r="Q47" s="16"/>
    </row>
    <row r="48" spans="1:17" ht="14.45" customHeight="1" x14ac:dyDescent="0.2">
      <c r="B48" s="42"/>
      <c r="C48" s="42" t="s">
        <v>50</v>
      </c>
      <c r="D48" s="42"/>
      <c r="E48" s="42"/>
      <c r="F48" s="42"/>
      <c r="G48" s="42"/>
      <c r="H48" s="42"/>
      <c r="J48" s="10"/>
      <c r="K48" s="10"/>
      <c r="L48" s="10"/>
      <c r="M48" s="10"/>
      <c r="N48" s="36"/>
      <c r="O48" s="10"/>
      <c r="P48" s="37"/>
      <c r="Q48" s="38"/>
    </row>
    <row r="49" spans="2:8" ht="14.45" customHeight="1" x14ac:dyDescent="0.2">
      <c r="B49" s="42"/>
      <c r="C49" s="42" t="s">
        <v>51</v>
      </c>
      <c r="D49" s="42"/>
      <c r="E49" s="42"/>
      <c r="F49" s="42"/>
      <c r="G49" s="42"/>
      <c r="H49" s="42"/>
    </row>
    <row r="50" spans="2:8" ht="13.5" customHeight="1" x14ac:dyDescent="0.2"/>
    <row r="51" spans="2:8" ht="12" customHeight="1" x14ac:dyDescent="0.2"/>
    <row r="52" spans="2:8" ht="2.1" customHeight="1" x14ac:dyDescent="0.2"/>
  </sheetData>
  <mergeCells count="4">
    <mergeCell ref="A2:H2"/>
    <mergeCell ref="A3:H3"/>
    <mergeCell ref="A4:H4"/>
    <mergeCell ref="D40:E40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4 R K B V S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4 R K B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E S g V U o i k e 4 D g A A A B E A A A A T A B w A R m 9 y b X V s Y X M v U 2 V j d G l v b j E u b S C i G A A o o B Q A A A A A A A A A A A A A A A A A A A A A A A A A A A A r T k 0 u y c z P U w i G 0 I b W A F B L A Q I t A B Q A A g A I A O E S g V U g O B 9 n p A A A A P U A A A A S A A A A A A A A A A A A A A A A A A A A A A B D b 2 5 m a W c v U G F j a 2 F n Z S 5 4 b W x Q S w E C L Q A U A A I A C A D h E o F V D 8 r p q 6 Q A A A D p A A A A E w A A A A A A A A A A A A A A A A D w A A A A W 0 N v b n R l b n R f V H l w Z X N d L n h t b F B L A Q I t A B Q A A g A I A O E S g V U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C U q b z Q M u z B R q 8 V I D j 4 y R V c A A A A A A I A A A A A A B B m A A A A A Q A A I A A A A P B X B g i l 4 Y C 1 P A m i H C R R 6 j 4 S K Q y B q G l J 6 t 7 N / B F C k O g K A A A A A A 6 A A A A A A g A A I A A A A I 0 R P P L L 2 t l 7 C u w 4 O F P I V N i E J H 5 q C P A I S Z I Z k k a T 1 o / r U A A A A M p Q O r S I D L r y k y 2 M 0 J Z S j / e z G V 9 j e 6 o L H V g 7 a W 8 M E P R b N L y 1 + 1 C C g 1 v Z 8 U P 5 9 r F r c e M W 0 + / W Z 9 / S 2 6 Q e f J o M x f 9 m p v L G 2 k E O U O q K + A K t e m X e Q A A A A G f 4 4 8 Y e 4 c a 7 v i 7 / j u B G W 5 c p w 1 5 K K a t s W w N u 2 U r j o z 8 W 6 C 9 C 6 e n 0 2 e g W O 7 F l 3 4 N B B A 7 o 7 3 H w M i 9 i O v F v W j 0 t f B Y = < / D a t a M a s h u p > 
</file>

<file path=customXml/itemProps1.xml><?xml version="1.0" encoding="utf-8"?>
<ds:datastoreItem xmlns:ds="http://schemas.openxmlformats.org/officeDocument/2006/customXml" ds:itemID="{19ACA15C-734D-4B80-B24E-682556FA21D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2022-12-07T18:44:03Z</cp:lastPrinted>
  <dcterms:created xsi:type="dcterms:W3CDTF">2022-11-30T21:19:59Z</dcterms:created>
  <dcterms:modified xsi:type="dcterms:W3CDTF">2022-12-07T18:44:26Z</dcterms:modified>
</cp:coreProperties>
</file>